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65.66\Műszak\GulyásA\2026\01-936-2026 Magyar Falu Program óvoda felújítás pályázat pályázati-műszaki dokumentáció kidolgozása\"/>
    </mc:Choice>
  </mc:AlternateContent>
  <xr:revisionPtr revIDLastSave="0" documentId="13_ncr:1_{6B0D642F-4817-4C6B-8055-79308189BBD8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Záradék" sheetId="1" r:id="rId1"/>
    <sheet name="Összesítő" sheetId="2" r:id="rId2"/>
    <sheet name="Borostyá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3" l="1"/>
  <c r="G10" i="3"/>
  <c r="H30" i="3"/>
  <c r="G30" i="3"/>
  <c r="G32" i="3"/>
  <c r="H32" i="3"/>
  <c r="G33" i="3"/>
  <c r="H33" i="3"/>
  <c r="H12" i="3"/>
  <c r="G12" i="3"/>
  <c r="H40" i="3"/>
  <c r="G40" i="3"/>
  <c r="H39" i="3"/>
  <c r="G39" i="3"/>
  <c r="G42" i="3" l="1"/>
  <c r="H42" i="3"/>
  <c r="H35" i="3"/>
  <c r="G35" i="3"/>
  <c r="C6" i="2"/>
  <c r="B6" i="2"/>
  <c r="H8" i="3"/>
  <c r="G8" i="3"/>
  <c r="H24" i="3" l="1"/>
  <c r="H26" i="3" s="1"/>
  <c r="G24" i="3"/>
  <c r="G26" i="3" s="1"/>
  <c r="H18" i="3" l="1"/>
  <c r="H20" i="3" s="1"/>
  <c r="C3" i="2" s="1"/>
  <c r="H4" i="3"/>
  <c r="G4" i="3"/>
  <c r="C6" i="3"/>
  <c r="G18" i="3" l="1"/>
  <c r="G20" i="3" s="1"/>
  <c r="B3" i="2" l="1"/>
  <c r="G6" i="3" l="1"/>
  <c r="G14" i="3" s="1"/>
  <c r="H6" i="3"/>
  <c r="H14" i="3" s="1"/>
  <c r="C4" i="2" l="1"/>
  <c r="C5" i="2"/>
  <c r="B4" i="2"/>
  <c r="B5" i="2"/>
  <c r="C2" i="2" l="1"/>
  <c r="C7" i="2" s="1"/>
  <c r="B2" i="2"/>
  <c r="B7" i="2" s="1"/>
  <c r="D20" i="1" l="1"/>
  <c r="D21" i="1" s="1"/>
  <c r="C20" i="1" l="1"/>
  <c r="C21" i="1" s="1"/>
  <c r="C22" i="1" l="1"/>
  <c r="C23" i="1" l="1"/>
  <c r="C24" i="1" s="1"/>
  <c r="C28" i="1" s="1"/>
  <c r="C27" i="1"/>
</calcChain>
</file>

<file path=xl/sharedStrings.xml><?xml version="1.0" encoding="utf-8"?>
<sst xmlns="http://schemas.openxmlformats.org/spreadsheetml/2006/main" count="77" uniqueCount="63">
  <si>
    <t>Megnevezés</t>
  </si>
  <si>
    <t>Anyagköltség</t>
  </si>
  <si>
    <t>Díjköltség</t>
  </si>
  <si>
    <t>1.1 Közvetlen önköltség összesen</t>
  </si>
  <si>
    <t>2.1 ÁFA vetítési alap</t>
  </si>
  <si>
    <t>2.2 Áfa</t>
  </si>
  <si>
    <t>3.  A munka ára</t>
  </si>
  <si>
    <t>6. A munka ára mindösszesen netto:</t>
  </si>
  <si>
    <t>7. A munka ára mindösszesen ÁFÁ-val:</t>
  </si>
  <si>
    <t>Munkanem megnevezése</t>
  </si>
  <si>
    <t>Anyag összege</t>
  </si>
  <si>
    <t>Díj összege</t>
  </si>
  <si>
    <t>Bontás</t>
  </si>
  <si>
    <t>Szigetelés</t>
  </si>
  <si>
    <t>Összesen:</t>
  </si>
  <si>
    <t>Tétel szövege</t>
  </si>
  <si>
    <t>Egység</t>
  </si>
  <si>
    <t>Anyag egységár</t>
  </si>
  <si>
    <t>Díj egységre</t>
  </si>
  <si>
    <t>Anyag összesen</t>
  </si>
  <si>
    <t>Díj összesen</t>
  </si>
  <si>
    <t>db</t>
  </si>
  <si>
    <t>Munkanem összesen:</t>
  </si>
  <si>
    <t>m2</t>
  </si>
  <si>
    <t>sz</t>
  </si>
  <si>
    <t>Nyílászáró és épületlakatos munkák</t>
  </si>
  <si>
    <t>Nyílászáró és épületlakatos-szerkezet elhelyezése</t>
  </si>
  <si>
    <t>Bontás(építőmesteri)</t>
  </si>
  <si>
    <t>Falazás és egyéb kőműves munkák</t>
  </si>
  <si>
    <t>Falazás és egyéb kűműves munkák</t>
  </si>
  <si>
    <r>
      <t>Költségvetés összesítő</t>
    </r>
    <r>
      <rPr>
        <b/>
        <sz val="12"/>
        <color rgb="FF000000"/>
        <rFont val="Times New Roman"/>
        <family val="1"/>
        <charset val="238"/>
      </rPr>
      <t xml:space="preserve"> </t>
    </r>
  </si>
  <si>
    <t xml:space="preserve">1. Építőmesteri és szakági </t>
  </si>
  <si>
    <t>Csoportszoba</t>
  </si>
  <si>
    <t>Nyílászáró szerkezetek bontása, ablakok</t>
  </si>
  <si>
    <t xml:space="preserve">Tégla falazatok bontása-főfal nyílásbontás
</t>
  </si>
  <si>
    <t>ÁRAJÁNLAT</t>
  </si>
  <si>
    <t>Óvoda nyílászárók beépítése</t>
  </si>
  <si>
    <t>Ajánlatkérő</t>
  </si>
  <si>
    <t>Csobánka Község Önkormányzata</t>
  </si>
  <si>
    <t>2014 Csobánka, Fő út 1.</t>
  </si>
  <si>
    <t>Ajánlattevő:</t>
  </si>
  <si>
    <t>Név:</t>
  </si>
  <si>
    <t>Székhely:</t>
  </si>
  <si>
    <t xml:space="preserve">Adószám: </t>
  </si>
  <si>
    <t>Képviselő:</t>
  </si>
  <si>
    <t xml:space="preserve"> Kelt:      </t>
  </si>
  <si>
    <t>cégszerű aláírás</t>
  </si>
  <si>
    <t>Adószám: 15730978-1-13</t>
  </si>
  <si>
    <t>10-es vakolt válaszfal bontása</t>
  </si>
  <si>
    <t>m</t>
  </si>
  <si>
    <t>Külső fali dryvit szigetelés (6 cm) pótlása, hálózás, színezés</t>
  </si>
  <si>
    <t>Külső homlokzati, min. 5 kamrás  homlokzati műanyag nyílászáró- fehér  színben, min. Uw.1.15, két vagy háromrétegű 1,0-ás üvegezéssel, résszellőző állásra alkalmas kivitelben, kávajavítási munkákkal együtt, külső műa. párkánnyal, külső rovarhálóval. Ablakméret 175 x 150 cm.</t>
  </si>
  <si>
    <t>Festés, burkolás</t>
  </si>
  <si>
    <t>Fal és mennyezetfestés 2 rtg.-ben diszperziós falfestékkel fehér színben, gletteléssel</t>
  </si>
  <si>
    <t>parkettázás min. 32 kemánységű, 8 mm vtg. Parkettával</t>
  </si>
  <si>
    <t>IPE 140 - 6,25 acél áthidaló elhelyezése bevéséssel, kiékeléssel</t>
  </si>
  <si>
    <t>Vegyes építési törmelék elszállítása, lerakóhelyi díjjal</t>
  </si>
  <si>
    <t>m3</t>
  </si>
  <si>
    <t>01/936-8/2026</t>
  </si>
  <si>
    <t>5. melléklet</t>
  </si>
  <si>
    <t>Üvegtégla bevilágító bontása</t>
  </si>
  <si>
    <t>Külső homlokzati, min. 5 kamrás  homlokzati műanyag nyílászáró- fehér  színben, min. Uw.1.15, két vagy háromrétegű 1,0-ás üvegezéssel, résszellőző állásra alkalmas kivitelben, kávajavítási munkákkal együtt, külső műa. párkánnyal, külső rovarhálóval. Ablakméret  60x140 cm.</t>
  </si>
  <si>
    <t>30*30 pillér építése pillérzsaluzó elemből, C20/25 betonkiöntéssel, 4 db d12 fővassal, és d8/20 kenygyelezéssel (B60.40)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</si>
</sst>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Ft&quot;_-;\-* #,##0.00&quot; Ft&quot;_-;_-* \-??&quot; Ft&quot;_-;_-@_-"/>
    <numFmt numFmtId="165" formatCode="#,##0&quot; Ft&quot;"/>
    <numFmt numFmtId="166" formatCode="_-* #,##0.00\ _F_t_-;\-* #,##0.00\ _F_t_-;_-* \-??\ _F_t_-;_-@_-"/>
    <numFmt numFmtId="167" formatCode="_-* #,##0_-;\-* #,##0_-;_-* \-_-;_-@_-"/>
    <numFmt numFmtId="168" formatCode="#,##0\ &quot;Ft&quot;"/>
  </numFmts>
  <fonts count="19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 CE"/>
      <charset val="238"/>
    </font>
    <font>
      <b/>
      <sz val="10"/>
      <color rgb="FF000000"/>
      <name val="Times New Roman CE"/>
      <charset val="238"/>
    </font>
    <font>
      <sz val="10"/>
      <name val="Times New Roman CE"/>
      <charset val="238"/>
    </font>
    <font>
      <sz val="10"/>
      <color rgb="FFFF0000"/>
      <name val="Times New Roman CE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color rgb="FFFF0000"/>
      <name val="Times New Roman CE"/>
      <charset val="238"/>
    </font>
    <font>
      <b/>
      <sz val="10"/>
      <color rgb="FFFF0000"/>
      <name val="Times New Roman CE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166" fontId="15" fillId="0" borderId="0" applyBorder="0" applyProtection="0"/>
    <xf numFmtId="0" fontId="1" fillId="0" borderId="0"/>
    <xf numFmtId="0" fontId="15" fillId="0" borderId="0"/>
    <xf numFmtId="164" fontId="15" fillId="0" borderId="0" applyBorder="0" applyProtection="0"/>
    <xf numFmtId="167" fontId="15" fillId="0" borderId="0" applyBorder="0" applyProtection="0"/>
  </cellStyleXfs>
  <cellXfs count="83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vertical="top"/>
    </xf>
    <xf numFmtId="10" fontId="2" fillId="0" borderId="1" xfId="0" applyNumberFormat="1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165" fontId="3" fillId="0" borderId="3" xfId="0" applyNumberFormat="1" applyFont="1" applyBorder="1" applyAlignment="1">
      <alignment horizontal="right" vertical="top" wrapText="1"/>
    </xf>
    <xf numFmtId="165" fontId="2" fillId="0" borderId="0" xfId="1" applyNumberFormat="1" applyFont="1" applyBorder="1" applyAlignment="1" applyProtection="1">
      <alignment vertical="top" wrapText="1"/>
    </xf>
    <xf numFmtId="165" fontId="3" fillId="0" borderId="3" xfId="1" applyNumberFormat="1" applyFont="1" applyBorder="1" applyAlignment="1" applyProtection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49" fontId="9" fillId="0" borderId="0" xfId="0" applyNumberFormat="1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3" fontId="12" fillId="0" borderId="0" xfId="0" applyNumberFormat="1" applyFont="1" applyAlignment="1">
      <alignment horizontal="left" vertical="center" wrapText="1"/>
    </xf>
    <xf numFmtId="3" fontId="5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3" fontId="12" fillId="0" borderId="0" xfId="2" applyNumberFormat="1" applyFont="1" applyAlignment="1">
      <alignment vertical="top" wrapText="1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168" fontId="18" fillId="0" borderId="0" xfId="0" applyNumberFormat="1" applyFont="1" applyAlignment="1">
      <alignment vertical="top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vertical="top" wrapText="1"/>
    </xf>
    <xf numFmtId="2" fontId="9" fillId="0" borderId="0" xfId="0" applyNumberFormat="1" applyFont="1" applyAlignment="1">
      <alignment horizontal="right" vertical="top" wrapText="1"/>
    </xf>
    <xf numFmtId="2" fontId="9" fillId="0" borderId="0" xfId="0" applyNumberFormat="1" applyFont="1" applyAlignment="1">
      <alignment vertical="top" wrapText="1"/>
    </xf>
    <xf numFmtId="2" fontId="14" fillId="0" borderId="0" xfId="0" applyNumberFormat="1" applyFont="1" applyAlignment="1">
      <alignment horizontal="right" vertical="top" wrapText="1"/>
    </xf>
    <xf numFmtId="2" fontId="14" fillId="0" borderId="0" xfId="0" applyNumberFormat="1" applyFont="1" applyAlignment="1">
      <alignment vertical="top" wrapText="1"/>
    </xf>
    <xf numFmtId="2" fontId="10" fillId="0" borderId="0" xfId="0" applyNumberFormat="1" applyFont="1" applyAlignment="1">
      <alignment horizontal="right" vertical="top" wrapText="1"/>
    </xf>
    <xf numFmtId="2" fontId="10" fillId="0" borderId="0" xfId="0" applyNumberFormat="1" applyFont="1" applyAlignment="1">
      <alignment vertical="top" wrapText="1"/>
    </xf>
    <xf numFmtId="2" fontId="11" fillId="0" borderId="3" xfId="0" applyNumberFormat="1" applyFont="1" applyBorder="1" applyAlignment="1">
      <alignment horizontal="right" vertical="top" wrapText="1"/>
    </xf>
    <xf numFmtId="2" fontId="11" fillId="0" borderId="3" xfId="0" applyNumberFormat="1" applyFont="1" applyBorder="1" applyAlignment="1">
      <alignment vertical="top" wrapText="1"/>
    </xf>
    <xf numFmtId="2" fontId="11" fillId="0" borderId="1" xfId="0" applyNumberFormat="1" applyFont="1" applyBorder="1" applyAlignment="1">
      <alignment vertical="top" wrapText="1"/>
    </xf>
    <xf numFmtId="2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vertical="top" wrapText="1"/>
    </xf>
    <xf numFmtId="2" fontId="11" fillId="0" borderId="0" xfId="1" applyNumberFormat="1" applyFont="1" applyBorder="1" applyAlignment="1" applyProtection="1">
      <alignment horizontal="right" vertical="top" wrapText="1"/>
    </xf>
    <xf numFmtId="2" fontId="10" fillId="0" borderId="0" xfId="1" applyNumberFormat="1" applyFont="1" applyBorder="1" applyAlignment="1" applyProtection="1">
      <alignment horizontal="right" vertical="top" wrapText="1"/>
    </xf>
    <xf numFmtId="2" fontId="9" fillId="0" borderId="0" xfId="1" applyNumberFormat="1" applyFont="1" applyBorder="1" applyAlignment="1" applyProtection="1">
      <alignment horizontal="right" vertical="top" wrapText="1"/>
    </xf>
    <xf numFmtId="2" fontId="11" fillId="0" borderId="3" xfId="1" applyNumberFormat="1" applyFont="1" applyBorder="1" applyAlignment="1" applyProtection="1">
      <alignment horizontal="right" vertical="top" wrapText="1"/>
    </xf>
    <xf numFmtId="2" fontId="7" fillId="0" borderId="0" xfId="0" applyNumberFormat="1" applyFont="1" applyAlignment="1">
      <alignment horizontal="right" vertical="top" wrapText="1"/>
    </xf>
    <xf numFmtId="2" fontId="7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65" fontId="2" fillId="0" borderId="4" xfId="0" applyNumberFormat="1" applyFont="1" applyBorder="1" applyAlignment="1">
      <alignment horizontal="center" vertical="top"/>
    </xf>
    <xf numFmtId="165" fontId="3" fillId="0" borderId="4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vertical="top" wrapText="1"/>
    </xf>
    <xf numFmtId="2" fontId="11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2" fontId="8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right" vertical="top"/>
    </xf>
  </cellXfs>
  <cellStyles count="6">
    <cellStyle name="_x000d__x000a_JournalTemplate=C:\COMFO\CTALK\JOURSTD.TPL_x000d__x000a_LbStateAddress=3 3 0 251 1 89 2 311_x000d__x000a_LbStateJou" xfId="2" xr:uid="{00000000-0005-0000-0000-000006000000}"/>
    <cellStyle name="Excel Built-in Comma [0] 1" xfId="5" xr:uid="{00000000-0005-0000-0000-000009000000}"/>
    <cellStyle name="Ezres" xfId="1" builtinId="3"/>
    <cellStyle name="Normál" xfId="0" builtinId="0"/>
    <cellStyle name="Normál 2" xfId="3" xr:uid="{00000000-0005-0000-0000-000007000000}"/>
    <cellStyle name="Pénznem 2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view="pageBreakPreview" zoomScale="60" zoomScaleNormal="100" workbookViewId="0">
      <selection activeCell="I8" sqref="I8"/>
    </sheetView>
  </sheetViews>
  <sheetFormatPr defaultColWidth="8.85546875" defaultRowHeight="15.75" x14ac:dyDescent="0.25"/>
  <cols>
    <col min="1" max="1" width="36.42578125" style="3" customWidth="1"/>
    <col min="2" max="2" width="10.7109375" style="3" customWidth="1"/>
    <col min="3" max="4" width="15.7109375" style="4" customWidth="1"/>
    <col min="5" max="16384" width="8.85546875" style="3"/>
  </cols>
  <sheetData>
    <row r="1" spans="1:4" x14ac:dyDescent="0.25">
      <c r="A1" s="82" t="s">
        <v>58</v>
      </c>
      <c r="B1" s="82"/>
      <c r="C1" s="82"/>
      <c r="D1" s="82"/>
    </row>
    <row r="2" spans="1:4" x14ac:dyDescent="0.25">
      <c r="A2" s="82" t="s">
        <v>59</v>
      </c>
      <c r="B2" s="82"/>
      <c r="C2" s="82"/>
      <c r="D2" s="82"/>
    </row>
    <row r="3" spans="1:4" x14ac:dyDescent="0.25">
      <c r="A3" s="67" t="s">
        <v>35</v>
      </c>
      <c r="B3" s="67"/>
      <c r="C3" s="67"/>
      <c r="D3" s="67"/>
    </row>
    <row r="5" spans="1:4" s="5" customFormat="1" ht="15.75" customHeight="1" x14ac:dyDescent="0.25">
      <c r="A5" s="75" t="s">
        <v>36</v>
      </c>
      <c r="B5" s="75"/>
      <c r="C5" s="75"/>
      <c r="D5" s="75"/>
    </row>
    <row r="6" spans="1:4" x14ac:dyDescent="0.25">
      <c r="A6" s="2"/>
      <c r="B6" s="6"/>
      <c r="C6" s="6"/>
      <c r="D6" s="6"/>
    </row>
    <row r="7" spans="1:4" x14ac:dyDescent="0.25">
      <c r="A7" s="43" t="s">
        <v>37</v>
      </c>
      <c r="B7" s="6"/>
      <c r="C7" s="6"/>
      <c r="D7" s="6"/>
    </row>
    <row r="8" spans="1:4" x14ac:dyDescent="0.25">
      <c r="A8" s="44" t="s">
        <v>38</v>
      </c>
      <c r="B8" s="6"/>
      <c r="C8" s="6"/>
      <c r="D8" s="6"/>
    </row>
    <row r="9" spans="1:4" x14ac:dyDescent="0.25">
      <c r="A9" s="44" t="s">
        <v>39</v>
      </c>
      <c r="B9" s="6"/>
      <c r="C9" s="6"/>
      <c r="D9" s="6"/>
    </row>
    <row r="10" spans="1:4" x14ac:dyDescent="0.25">
      <c r="A10" s="44" t="s">
        <v>47</v>
      </c>
      <c r="B10" s="6"/>
      <c r="C10" s="6"/>
      <c r="D10" s="6"/>
    </row>
    <row r="11" spans="1:4" x14ac:dyDescent="0.25">
      <c r="A11" s="44"/>
      <c r="B11" s="6"/>
      <c r="C11" s="6"/>
      <c r="D11" s="6"/>
    </row>
    <row r="12" spans="1:4" x14ac:dyDescent="0.25">
      <c r="A12" s="43" t="s">
        <v>40</v>
      </c>
      <c r="B12" s="6"/>
      <c r="C12" s="6"/>
      <c r="D12" s="6"/>
    </row>
    <row r="13" spans="1:4" x14ac:dyDescent="0.25">
      <c r="A13" s="44" t="s">
        <v>41</v>
      </c>
      <c r="B13" s="6"/>
      <c r="C13" s="6"/>
      <c r="D13" s="6"/>
    </row>
    <row r="14" spans="1:4" ht="15.75" customHeight="1" x14ac:dyDescent="0.25">
      <c r="A14" s="44" t="s">
        <v>42</v>
      </c>
      <c r="B14" s="1"/>
      <c r="C14" s="1"/>
      <c r="D14" s="1"/>
    </row>
    <row r="15" spans="1:4" ht="17.45" customHeight="1" x14ac:dyDescent="0.25">
      <c r="A15" s="44" t="s">
        <v>43</v>
      </c>
      <c r="C15" s="7"/>
      <c r="D15" s="7"/>
    </row>
    <row r="16" spans="1:4" x14ac:dyDescent="0.25">
      <c r="A16" s="44" t="s">
        <v>44</v>
      </c>
      <c r="C16" s="7"/>
      <c r="D16" s="7"/>
    </row>
    <row r="17" spans="1:4" x14ac:dyDescent="0.25">
      <c r="A17" s="14"/>
      <c r="C17" s="7"/>
      <c r="D17" s="7"/>
    </row>
    <row r="18" spans="1:4" x14ac:dyDescent="0.25">
      <c r="A18" s="76" t="s">
        <v>30</v>
      </c>
      <c r="B18" s="76"/>
      <c r="C18" s="76"/>
      <c r="D18" s="76"/>
    </row>
    <row r="19" spans="1:4" x14ac:dyDescent="0.25">
      <c r="A19" s="8" t="s">
        <v>0</v>
      </c>
      <c r="B19" s="8"/>
      <c r="C19" s="9" t="s">
        <v>1</v>
      </c>
      <c r="D19" s="9" t="s">
        <v>2</v>
      </c>
    </row>
    <row r="20" spans="1:4" x14ac:dyDescent="0.25">
      <c r="A20" s="8" t="s">
        <v>31</v>
      </c>
      <c r="B20" s="8"/>
      <c r="C20" s="10">
        <f>Összesítő!B7</f>
        <v>0</v>
      </c>
      <c r="D20" s="10">
        <f>Összesítő!C7</f>
        <v>0</v>
      </c>
    </row>
    <row r="21" spans="1:4" x14ac:dyDescent="0.25">
      <c r="A21" s="8" t="s">
        <v>3</v>
      </c>
      <c r="B21" s="8"/>
      <c r="C21" s="10">
        <f>C20</f>
        <v>0</v>
      </c>
      <c r="D21" s="10">
        <f>D20</f>
        <v>0</v>
      </c>
    </row>
    <row r="22" spans="1:4" x14ac:dyDescent="0.25">
      <c r="A22" s="3" t="s">
        <v>4</v>
      </c>
      <c r="C22" s="77">
        <f>C21+D21</f>
        <v>0</v>
      </c>
      <c r="D22" s="77"/>
    </row>
    <row r="23" spans="1:4" x14ac:dyDescent="0.25">
      <c r="A23" s="8" t="s">
        <v>5</v>
      </c>
      <c r="B23" s="11">
        <v>0.27</v>
      </c>
      <c r="C23" s="68">
        <f>ROUND(C22*B23,0)</f>
        <v>0</v>
      </c>
      <c r="D23" s="68"/>
    </row>
    <row r="24" spans="1:4" x14ac:dyDescent="0.25">
      <c r="A24" s="8" t="s">
        <v>6</v>
      </c>
      <c r="B24" s="8"/>
      <c r="C24" s="69">
        <f>ROUND(C22+C23,0)</f>
        <v>0</v>
      </c>
      <c r="D24" s="69"/>
    </row>
    <row r="25" spans="1:4" x14ac:dyDescent="0.25">
      <c r="C25" s="38"/>
      <c r="D25" s="38"/>
    </row>
    <row r="26" spans="1:4" ht="16.5" thickBot="1" x14ac:dyDescent="0.3">
      <c r="C26" s="38"/>
      <c r="D26" s="38"/>
    </row>
    <row r="27" spans="1:4" ht="16.5" thickBot="1" x14ac:dyDescent="0.3">
      <c r="A27" s="12" t="s">
        <v>7</v>
      </c>
      <c r="B27" s="12"/>
      <c r="C27" s="71">
        <f>C22</f>
        <v>0</v>
      </c>
      <c r="D27" s="71"/>
    </row>
    <row r="28" spans="1:4" ht="16.5" thickBot="1" x14ac:dyDescent="0.3">
      <c r="A28" s="13" t="s">
        <v>8</v>
      </c>
      <c r="B28" s="13"/>
      <c r="C28" s="72">
        <f>C24</f>
        <v>0</v>
      </c>
      <c r="D28" s="72"/>
    </row>
    <row r="30" spans="1:4" x14ac:dyDescent="0.25">
      <c r="A30" s="45" t="s">
        <v>45</v>
      </c>
    </row>
    <row r="32" spans="1:4" x14ac:dyDescent="0.25">
      <c r="C32" s="73"/>
      <c r="D32" s="73"/>
    </row>
    <row r="33" spans="3:4" x14ac:dyDescent="0.25">
      <c r="C33" s="74"/>
      <c r="D33" s="74"/>
    </row>
    <row r="34" spans="3:4" x14ac:dyDescent="0.25">
      <c r="C34" s="70" t="s">
        <v>46</v>
      </c>
      <c r="D34" s="70"/>
    </row>
  </sheetData>
  <mergeCells count="13">
    <mergeCell ref="A1:D1"/>
    <mergeCell ref="A2:D2"/>
    <mergeCell ref="A3:D3"/>
    <mergeCell ref="C23:D23"/>
    <mergeCell ref="C24:D24"/>
    <mergeCell ref="C34:D34"/>
    <mergeCell ref="C27:D27"/>
    <mergeCell ref="C28:D28"/>
    <mergeCell ref="C32:D32"/>
    <mergeCell ref="C33:D33"/>
    <mergeCell ref="A5:D5"/>
    <mergeCell ref="A18:D18"/>
    <mergeCell ref="C22:D22"/>
  </mergeCells>
  <pageMargins left="1" right="1" top="1" bottom="1" header="0.511811023622047" footer="0.511811023622047"/>
  <pageSetup paperSize="9" orientation="portrait" useFirstPageNumber="1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view="pageBreakPreview" zoomScale="60" zoomScaleNormal="100" workbookViewId="0">
      <selection activeCell="C7" sqref="C7"/>
    </sheetView>
  </sheetViews>
  <sheetFormatPr defaultColWidth="8.85546875" defaultRowHeight="15.75" x14ac:dyDescent="0.25"/>
  <cols>
    <col min="1" max="1" width="36.42578125" style="14" customWidth="1"/>
    <col min="2" max="3" width="20.7109375" style="15" customWidth="1"/>
    <col min="4" max="16384" width="8.85546875" style="14"/>
  </cols>
  <sheetData>
    <row r="1" spans="1:3" s="16" customFormat="1" x14ac:dyDescent="0.25">
      <c r="A1" s="16" t="s">
        <v>9</v>
      </c>
      <c r="B1" s="17" t="s">
        <v>10</v>
      </c>
      <c r="C1" s="17" t="s">
        <v>11</v>
      </c>
    </row>
    <row r="2" spans="1:3" x14ac:dyDescent="0.25">
      <c r="A2" s="14" t="s">
        <v>12</v>
      </c>
      <c r="B2" s="18">
        <f>Borostyán!G14</f>
        <v>0</v>
      </c>
      <c r="C2" s="18">
        <f>Borostyán!H14</f>
        <v>0</v>
      </c>
    </row>
    <row r="3" spans="1:3" x14ac:dyDescent="0.25">
      <c r="A3" s="14" t="s">
        <v>28</v>
      </c>
      <c r="B3" s="18">
        <f>Borostyán!G20</f>
        <v>0</v>
      </c>
      <c r="C3" s="18">
        <f>Borostyán!H20</f>
        <v>0</v>
      </c>
    </row>
    <row r="4" spans="1:3" x14ac:dyDescent="0.25">
      <c r="A4" s="14" t="s">
        <v>13</v>
      </c>
      <c r="B4" s="18">
        <f>Borostyán!G26</f>
        <v>0</v>
      </c>
      <c r="C4" s="18">
        <f>Borostyán!H26</f>
        <v>0</v>
      </c>
    </row>
    <row r="5" spans="1:3" ht="31.5" x14ac:dyDescent="0.25">
      <c r="A5" s="14" t="s">
        <v>26</v>
      </c>
      <c r="B5" s="18">
        <f>Borostyán!G35</f>
        <v>0</v>
      </c>
      <c r="C5" s="18">
        <f>Borostyán!H35</f>
        <v>0</v>
      </c>
    </row>
    <row r="6" spans="1:3" x14ac:dyDescent="0.25">
      <c r="A6" s="14" t="s">
        <v>52</v>
      </c>
      <c r="B6" s="18">
        <f>Borostyán!G42</f>
        <v>0</v>
      </c>
      <c r="C6" s="18">
        <f>Borostyán!H42</f>
        <v>0</v>
      </c>
    </row>
    <row r="7" spans="1:3" s="16" customFormat="1" x14ac:dyDescent="0.25">
      <c r="A7" s="16" t="s">
        <v>14</v>
      </c>
      <c r="B7" s="19">
        <f>ROUND(SUM(B2:B6),0)</f>
        <v>0</v>
      </c>
      <c r="C7" s="19">
        <f>ROUND(SUM(C2:C6), 0)</f>
        <v>0</v>
      </c>
    </row>
  </sheetData>
  <pageMargins left="1" right="1" top="1" bottom="1" header="0.41666666666666702" footer="0.511811023622047"/>
  <pageSetup paperSize="9" orientation="portrait" useFirstPageNumber="1" verticalDpi="300" r:id="rId1"/>
  <headerFooter>
    <oddHeader>&amp;C&amp;"Times New Roman,Félkövér"&amp;12Munkanem összesítő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tabSelected="1" zoomScaleNormal="100" workbookViewId="0">
      <pane ySplit="1" topLeftCell="A32" activePane="bottomLeft" state="frozen"/>
      <selection pane="bottomLeft" activeCell="O9" sqref="O9"/>
    </sheetView>
  </sheetViews>
  <sheetFormatPr defaultColWidth="8.85546875" defaultRowHeight="12.75" x14ac:dyDescent="0.25"/>
  <cols>
    <col min="1" max="1" width="2.5703125" style="20" customWidth="1"/>
    <col min="2" max="2" width="24" style="21" customWidth="1"/>
    <col min="3" max="3" width="14" style="65" customWidth="1"/>
    <col min="4" max="4" width="7.140625" style="66" customWidth="1"/>
    <col min="5" max="5" width="10" style="65" customWidth="1"/>
    <col min="6" max="6" width="9.85546875" style="65" bestFit="1" customWidth="1"/>
    <col min="7" max="7" width="11.85546875" style="65" bestFit="1" customWidth="1"/>
    <col min="8" max="8" width="11.85546875" style="65" customWidth="1"/>
    <col min="9" max="9" width="15.7109375" style="21" customWidth="1"/>
    <col min="10" max="16384" width="8.85546875" style="21"/>
  </cols>
  <sheetData>
    <row r="1" spans="1:8" s="24" customFormat="1" ht="25.5" x14ac:dyDescent="0.25">
      <c r="A1" s="22" t="s">
        <v>24</v>
      </c>
      <c r="B1" s="23" t="s">
        <v>15</v>
      </c>
      <c r="C1" s="46" t="s">
        <v>32</v>
      </c>
      <c r="D1" s="47" t="s">
        <v>16</v>
      </c>
      <c r="E1" s="48" t="s">
        <v>17</v>
      </c>
      <c r="F1" s="48" t="s">
        <v>18</v>
      </c>
      <c r="G1" s="48" t="s">
        <v>19</v>
      </c>
      <c r="H1" s="48" t="s">
        <v>20</v>
      </c>
    </row>
    <row r="2" spans="1:8" x14ac:dyDescent="0.25">
      <c r="A2" s="25"/>
      <c r="B2" s="25" t="s">
        <v>27</v>
      </c>
      <c r="C2" s="49"/>
      <c r="D2" s="49"/>
      <c r="E2" s="49"/>
      <c r="F2" s="49"/>
      <c r="G2" s="49"/>
      <c r="H2" s="49"/>
    </row>
    <row r="3" spans="1:8" x14ac:dyDescent="0.25">
      <c r="A3" s="80"/>
      <c r="B3" s="80"/>
      <c r="C3" s="81"/>
      <c r="D3" s="81"/>
      <c r="E3" s="81"/>
      <c r="F3" s="81"/>
      <c r="G3" s="81"/>
      <c r="H3" s="81"/>
    </row>
    <row r="4" spans="1:8" s="30" customFormat="1" ht="30" customHeight="1" x14ac:dyDescent="0.25">
      <c r="A4" s="29">
        <v>1</v>
      </c>
      <c r="B4" s="28" t="s">
        <v>34</v>
      </c>
      <c r="C4" s="50">
        <v>9.8000000000000007</v>
      </c>
      <c r="D4" s="51" t="s">
        <v>23</v>
      </c>
      <c r="E4" s="50">
        <v>0</v>
      </c>
      <c r="F4" s="50"/>
      <c r="G4" s="50">
        <f t="shared" ref="G4" si="0">C4*E4</f>
        <v>0</v>
      </c>
      <c r="H4" s="50">
        <f t="shared" ref="H4" si="1">C4*F4</f>
        <v>0</v>
      </c>
    </row>
    <row r="5" spans="1:8" x14ac:dyDescent="0.25">
      <c r="A5" s="35"/>
      <c r="B5" s="36"/>
      <c r="C5" s="52"/>
      <c r="D5" s="53"/>
      <c r="E5" s="52"/>
      <c r="F5" s="52"/>
      <c r="G5" s="50"/>
      <c r="H5" s="50"/>
    </row>
    <row r="6" spans="1:8" s="30" customFormat="1" ht="25.5" x14ac:dyDescent="0.25">
      <c r="A6" s="29">
        <v>2</v>
      </c>
      <c r="B6" s="28" t="s">
        <v>33</v>
      </c>
      <c r="C6" s="50">
        <f>(0.6*0.6)*2+(1.2*0.6)</f>
        <v>1.44</v>
      </c>
      <c r="D6" s="51" t="s">
        <v>23</v>
      </c>
      <c r="E6" s="50">
        <v>0</v>
      </c>
      <c r="F6" s="50"/>
      <c r="G6" s="50">
        <f t="shared" ref="G6" si="2">C6*E6</f>
        <v>0</v>
      </c>
      <c r="H6" s="50">
        <f t="shared" ref="H6" si="3">C6*F6</f>
        <v>0</v>
      </c>
    </row>
    <row r="7" spans="1:8" x14ac:dyDescent="0.25">
      <c r="A7" s="26"/>
      <c r="B7" s="33"/>
      <c r="C7" s="54"/>
      <c r="D7" s="55"/>
      <c r="E7" s="54"/>
      <c r="F7" s="54"/>
      <c r="G7" s="50"/>
      <c r="H7" s="50"/>
    </row>
    <row r="8" spans="1:8" s="30" customFormat="1" ht="25.5" x14ac:dyDescent="0.25">
      <c r="A8" s="29">
        <v>3</v>
      </c>
      <c r="B8" s="28" t="s">
        <v>48</v>
      </c>
      <c r="C8" s="50">
        <v>14.2</v>
      </c>
      <c r="D8" s="51" t="s">
        <v>23</v>
      </c>
      <c r="E8" s="50">
        <v>0</v>
      </c>
      <c r="F8" s="50"/>
      <c r="G8" s="50">
        <f t="shared" ref="G8:H12" si="4">C8*E8</f>
        <v>0</v>
      </c>
      <c r="H8" s="50">
        <f t="shared" ref="H8:H12" si="5">C8*F8</f>
        <v>0</v>
      </c>
    </row>
    <row r="9" spans="1:8" s="30" customFormat="1" x14ac:dyDescent="0.25">
      <c r="A9" s="29"/>
      <c r="C9" s="50"/>
      <c r="D9" s="51"/>
      <c r="E9" s="50"/>
      <c r="F9" s="50"/>
      <c r="G9" s="50"/>
      <c r="H9" s="50"/>
    </row>
    <row r="10" spans="1:8" s="30" customFormat="1" x14ac:dyDescent="0.25">
      <c r="A10" s="29">
        <v>4</v>
      </c>
      <c r="B10" s="28" t="s">
        <v>60</v>
      </c>
      <c r="C10" s="50">
        <v>0.85</v>
      </c>
      <c r="D10" s="51" t="s">
        <v>23</v>
      </c>
      <c r="E10" s="50">
        <v>0</v>
      </c>
      <c r="F10" s="50"/>
      <c r="G10" s="50">
        <f t="shared" si="4"/>
        <v>0</v>
      </c>
      <c r="H10" s="50">
        <f>C10*F10</f>
        <v>0</v>
      </c>
    </row>
    <row r="11" spans="1:8" s="30" customFormat="1" x14ac:dyDescent="0.25">
      <c r="A11" s="29"/>
      <c r="B11" s="28"/>
      <c r="C11" s="50"/>
      <c r="D11" s="51"/>
      <c r="E11" s="50"/>
      <c r="F11" s="50"/>
      <c r="G11" s="50"/>
      <c r="H11" s="50"/>
    </row>
    <row r="12" spans="1:8" s="30" customFormat="1" ht="25.5" x14ac:dyDescent="0.25">
      <c r="A12" s="29">
        <v>5</v>
      </c>
      <c r="B12" s="28" t="s">
        <v>56</v>
      </c>
      <c r="C12" s="50">
        <v>6</v>
      </c>
      <c r="D12" s="51" t="s">
        <v>57</v>
      </c>
      <c r="E12" s="50">
        <v>0</v>
      </c>
      <c r="F12" s="50"/>
      <c r="G12" s="50">
        <f t="shared" si="4"/>
        <v>0</v>
      </c>
      <c r="H12" s="50">
        <f t="shared" si="5"/>
        <v>0</v>
      </c>
    </row>
    <row r="13" spans="1:8" s="30" customFormat="1" x14ac:dyDescent="0.25">
      <c r="A13" s="29"/>
      <c r="B13" s="37"/>
      <c r="C13" s="50"/>
      <c r="D13" s="51"/>
      <c r="E13" s="50"/>
      <c r="F13" s="50"/>
      <c r="G13" s="50"/>
      <c r="H13" s="50"/>
    </row>
    <row r="14" spans="1:8" s="30" customFormat="1" x14ac:dyDescent="0.25">
      <c r="A14" s="31"/>
      <c r="B14" s="32" t="s">
        <v>22</v>
      </c>
      <c r="C14" s="56"/>
      <c r="D14" s="57"/>
      <c r="E14" s="56"/>
      <c r="F14" s="56"/>
      <c r="G14" s="56">
        <f>ROUND(SUM(G4:G13),0)</f>
        <v>0</v>
      </c>
      <c r="H14" s="56">
        <f>ROUND(SUM(H4:H13),0)</f>
        <v>0</v>
      </c>
    </row>
    <row r="15" spans="1:8" x14ac:dyDescent="0.25">
      <c r="A15" s="35"/>
      <c r="B15" s="34"/>
      <c r="C15" s="52"/>
      <c r="D15" s="53"/>
      <c r="E15" s="52"/>
      <c r="F15" s="52"/>
      <c r="G15" s="52"/>
      <c r="H15" s="52"/>
    </row>
    <row r="16" spans="1:8" s="30" customFormat="1" ht="25.5" x14ac:dyDescent="0.25">
      <c r="A16" s="41"/>
      <c r="B16" s="41" t="s">
        <v>29</v>
      </c>
      <c r="C16" s="58"/>
      <c r="D16" s="58"/>
      <c r="E16" s="58"/>
      <c r="F16" s="58"/>
      <c r="G16" s="58"/>
      <c r="H16" s="58"/>
    </row>
    <row r="17" spans="1:8" s="30" customFormat="1" x14ac:dyDescent="0.25">
      <c r="A17" s="39"/>
      <c r="B17" s="40"/>
      <c r="C17" s="59"/>
      <c r="D17" s="60"/>
      <c r="E17" s="59"/>
      <c r="F17" s="59"/>
      <c r="G17" s="61"/>
      <c r="H17" s="61"/>
    </row>
    <row r="18" spans="1:8" s="30" customFormat="1" ht="63.75" x14ac:dyDescent="0.25">
      <c r="A18" s="29">
        <v>1</v>
      </c>
      <c r="B18" s="42" t="s">
        <v>62</v>
      </c>
      <c r="C18" s="50">
        <v>5.2</v>
      </c>
      <c r="D18" s="51" t="s">
        <v>49</v>
      </c>
      <c r="E18" s="50"/>
      <c r="F18" s="50"/>
      <c r="G18" s="50">
        <f>C18*E18</f>
        <v>0</v>
      </c>
      <c r="H18" s="50">
        <f>C18*F18</f>
        <v>0</v>
      </c>
    </row>
    <row r="19" spans="1:8" s="30" customFormat="1" x14ac:dyDescent="0.25">
      <c r="A19" s="26"/>
      <c r="B19" s="27"/>
      <c r="C19" s="54"/>
      <c r="D19" s="55"/>
      <c r="E19" s="54"/>
      <c r="F19" s="54"/>
      <c r="G19" s="54"/>
      <c r="H19" s="54"/>
    </row>
    <row r="20" spans="1:8" s="30" customFormat="1" x14ac:dyDescent="0.25">
      <c r="A20" s="31"/>
      <c r="B20" s="32" t="s">
        <v>22</v>
      </c>
      <c r="C20" s="56"/>
      <c r="D20" s="57"/>
      <c r="E20" s="56"/>
      <c r="F20" s="56"/>
      <c r="G20" s="56">
        <f>ROUND(SUM(G17:G19),0)</f>
        <v>0</v>
      </c>
      <c r="H20" s="56">
        <f>ROUND(SUM(H17:H19),0)</f>
        <v>0</v>
      </c>
    </row>
    <row r="21" spans="1:8" x14ac:dyDescent="0.25">
      <c r="A21" s="35"/>
      <c r="B21" s="34"/>
      <c r="C21" s="52"/>
      <c r="D21" s="53"/>
      <c r="E21" s="52"/>
      <c r="F21" s="52"/>
      <c r="G21" s="52"/>
      <c r="H21" s="52"/>
    </row>
    <row r="22" spans="1:8" s="30" customFormat="1" x14ac:dyDescent="0.25">
      <c r="A22" s="41"/>
      <c r="B22" s="41" t="s">
        <v>13</v>
      </c>
      <c r="C22" s="58"/>
      <c r="D22" s="58"/>
      <c r="E22" s="58"/>
      <c r="F22" s="58"/>
      <c r="G22" s="58"/>
      <c r="H22" s="58"/>
    </row>
    <row r="23" spans="1:8" s="30" customFormat="1" x14ac:dyDescent="0.25">
      <c r="A23" s="39"/>
      <c r="B23" s="40"/>
      <c r="C23" s="59"/>
      <c r="D23" s="60"/>
      <c r="E23" s="59"/>
      <c r="F23" s="59"/>
      <c r="G23" s="61"/>
      <c r="H23" s="61"/>
    </row>
    <row r="24" spans="1:8" s="30" customFormat="1" ht="28.5" customHeight="1" x14ac:dyDescent="0.25">
      <c r="A24" s="29">
        <v>1</v>
      </c>
      <c r="B24" s="42" t="s">
        <v>50</v>
      </c>
      <c r="C24" s="50">
        <v>2.5</v>
      </c>
      <c r="D24" s="51" t="s">
        <v>23</v>
      </c>
      <c r="E24" s="50"/>
      <c r="F24" s="50"/>
      <c r="G24" s="50">
        <f>C24*E24</f>
        <v>0</v>
      </c>
      <c r="H24" s="50">
        <f>C24*F24</f>
        <v>0</v>
      </c>
    </row>
    <row r="25" spans="1:8" s="30" customFormat="1" x14ac:dyDescent="0.25">
      <c r="A25" s="29"/>
      <c r="C25" s="50"/>
      <c r="D25" s="51"/>
      <c r="E25" s="50"/>
      <c r="F25" s="50"/>
      <c r="G25" s="50"/>
      <c r="H25" s="50"/>
    </row>
    <row r="26" spans="1:8" s="30" customFormat="1" x14ac:dyDescent="0.25">
      <c r="A26" s="31"/>
      <c r="B26" s="32" t="s">
        <v>22</v>
      </c>
      <c r="C26" s="56"/>
      <c r="D26" s="57"/>
      <c r="E26" s="56"/>
      <c r="F26" s="56"/>
      <c r="G26" s="56">
        <f>ROUND(SUM(G23:G25),0)</f>
        <v>0</v>
      </c>
      <c r="H26" s="56">
        <f>ROUND(SUM(H23:H25),0)</f>
        <v>0</v>
      </c>
    </row>
    <row r="27" spans="1:8" x14ac:dyDescent="0.25">
      <c r="A27" s="26"/>
      <c r="B27" s="27"/>
      <c r="C27" s="54"/>
      <c r="D27" s="55"/>
      <c r="E27" s="54"/>
      <c r="F27" s="54"/>
      <c r="G27" s="54"/>
      <c r="H27" s="54"/>
    </row>
    <row r="28" spans="1:8" s="30" customFormat="1" ht="25.5" x14ac:dyDescent="0.25">
      <c r="A28" s="41"/>
      <c r="B28" s="41" t="s">
        <v>25</v>
      </c>
      <c r="C28" s="58"/>
      <c r="D28" s="58"/>
      <c r="E28" s="58"/>
      <c r="F28" s="58"/>
      <c r="G28" s="58"/>
      <c r="H28" s="58"/>
    </row>
    <row r="29" spans="1:8" s="30" customFormat="1" x14ac:dyDescent="0.25">
      <c r="A29" s="78"/>
      <c r="B29" s="78"/>
      <c r="C29" s="79"/>
      <c r="D29" s="79"/>
      <c r="E29" s="79"/>
      <c r="F29" s="79"/>
      <c r="G29" s="79"/>
      <c r="H29" s="79"/>
    </row>
    <row r="30" spans="1:8" s="30" customFormat="1" ht="38.25" x14ac:dyDescent="0.25">
      <c r="A30" s="29">
        <v>1</v>
      </c>
      <c r="B30" s="42" t="s">
        <v>55</v>
      </c>
      <c r="C30" s="50">
        <v>4</v>
      </c>
      <c r="D30" s="51" t="s">
        <v>21</v>
      </c>
      <c r="E30" s="50"/>
      <c r="F30" s="50"/>
      <c r="G30" s="50">
        <f t="shared" ref="G30" si="6">C30*E30</f>
        <v>0</v>
      </c>
      <c r="H30" s="50">
        <f t="shared" ref="H30" si="7">C30*F30</f>
        <v>0</v>
      </c>
    </row>
    <row r="31" spans="1:8" s="30" customFormat="1" x14ac:dyDescent="0.25">
      <c r="A31" s="29"/>
      <c r="B31" s="42"/>
      <c r="C31" s="50"/>
      <c r="D31" s="51"/>
      <c r="E31" s="50"/>
      <c r="F31" s="50"/>
      <c r="G31" s="50"/>
      <c r="H31" s="50"/>
    </row>
    <row r="32" spans="1:8" ht="140.25" customHeight="1" x14ac:dyDescent="0.25">
      <c r="A32" s="29">
        <v>3</v>
      </c>
      <c r="B32" s="28" t="s">
        <v>51</v>
      </c>
      <c r="C32" s="50">
        <v>3</v>
      </c>
      <c r="D32" s="51" t="s">
        <v>21</v>
      </c>
      <c r="E32" s="63"/>
      <c r="F32" s="63"/>
      <c r="G32" s="63">
        <f>C32*E32</f>
        <v>0</v>
      </c>
      <c r="H32" s="63">
        <f>C32*F32</f>
        <v>0</v>
      </c>
    </row>
    <row r="33" spans="1:8" ht="140.25" customHeight="1" x14ac:dyDescent="0.25">
      <c r="A33" s="29">
        <v>4</v>
      </c>
      <c r="B33" s="28" t="s">
        <v>61</v>
      </c>
      <c r="C33" s="50">
        <v>1</v>
      </c>
      <c r="D33" s="51" t="s">
        <v>21</v>
      </c>
      <c r="E33" s="63"/>
      <c r="F33" s="63"/>
      <c r="G33" s="63">
        <f>C33*E33</f>
        <v>0</v>
      </c>
      <c r="H33" s="63">
        <f>C33*F33</f>
        <v>0</v>
      </c>
    </row>
    <row r="34" spans="1:8" ht="13.5" customHeight="1" x14ac:dyDescent="0.25">
      <c r="A34" s="29"/>
      <c r="B34" s="28"/>
      <c r="C34" s="50"/>
      <c r="D34" s="51"/>
      <c r="E34" s="63"/>
      <c r="F34" s="63"/>
      <c r="G34" s="63"/>
      <c r="H34" s="63"/>
    </row>
    <row r="35" spans="1:8" s="30" customFormat="1" x14ac:dyDescent="0.25">
      <c r="A35" s="31"/>
      <c r="B35" s="32" t="s">
        <v>22</v>
      </c>
      <c r="C35" s="56"/>
      <c r="D35" s="57"/>
      <c r="E35" s="64"/>
      <c r="F35" s="64"/>
      <c r="G35" s="64">
        <f>ROUND(SUM(G27:G34),0)</f>
        <v>0</v>
      </c>
      <c r="H35" s="64">
        <f>ROUND(SUM(H29:H34),0)</f>
        <v>0</v>
      </c>
    </row>
    <row r="36" spans="1:8" x14ac:dyDescent="0.25">
      <c r="A36" s="26"/>
      <c r="B36" s="27"/>
      <c r="C36" s="54"/>
      <c r="D36" s="55"/>
      <c r="E36" s="54"/>
      <c r="F36" s="54"/>
      <c r="G36" s="54"/>
      <c r="H36" s="54"/>
    </row>
    <row r="37" spans="1:8" s="30" customFormat="1" x14ac:dyDescent="0.25">
      <c r="A37" s="41"/>
      <c r="B37" s="41" t="s">
        <v>52</v>
      </c>
      <c r="C37" s="58"/>
      <c r="D37" s="58"/>
      <c r="E37" s="58"/>
      <c r="F37" s="58"/>
      <c r="G37" s="58"/>
      <c r="H37" s="58"/>
    </row>
    <row r="38" spans="1:8" x14ac:dyDescent="0.25">
      <c r="A38" s="26"/>
      <c r="B38" s="33"/>
      <c r="C38" s="54"/>
      <c r="D38" s="55"/>
      <c r="E38" s="62"/>
      <c r="F38" s="62"/>
      <c r="G38" s="62"/>
      <c r="H38" s="62"/>
    </row>
    <row r="39" spans="1:8" ht="43.5" customHeight="1" x14ac:dyDescent="0.25">
      <c r="A39" s="29">
        <v>1</v>
      </c>
      <c r="B39" s="28" t="s">
        <v>53</v>
      </c>
      <c r="C39" s="50">
        <v>101</v>
      </c>
      <c r="D39" s="51" t="s">
        <v>23</v>
      </c>
      <c r="E39" s="63"/>
      <c r="F39" s="63"/>
      <c r="G39" s="63">
        <f>C39*E39</f>
        <v>0</v>
      </c>
      <c r="H39" s="63">
        <f>C39*F39</f>
        <v>0</v>
      </c>
    </row>
    <row r="40" spans="1:8" ht="43.5" customHeight="1" x14ac:dyDescent="0.25">
      <c r="A40" s="29">
        <v>2</v>
      </c>
      <c r="B40" s="28" t="s">
        <v>54</v>
      </c>
      <c r="C40" s="50">
        <v>35</v>
      </c>
      <c r="D40" s="51" t="s">
        <v>23</v>
      </c>
      <c r="E40" s="63"/>
      <c r="F40" s="63"/>
      <c r="G40" s="63">
        <f>C40*E40</f>
        <v>0</v>
      </c>
      <c r="H40" s="63">
        <f>C40*F40</f>
        <v>0</v>
      </c>
    </row>
    <row r="42" spans="1:8" s="30" customFormat="1" x14ac:dyDescent="0.25">
      <c r="A42" s="31"/>
      <c r="B42" s="32" t="s">
        <v>22</v>
      </c>
      <c r="C42" s="56"/>
      <c r="D42" s="57"/>
      <c r="E42" s="64"/>
      <c r="F42" s="64"/>
      <c r="G42" s="64">
        <f>ROUND(SUM(G38:G41),0)</f>
        <v>0</v>
      </c>
      <c r="H42" s="64">
        <f>ROUND(SUM(H38:H41),0)</f>
        <v>0</v>
      </c>
    </row>
    <row r="45" spans="1:8" x14ac:dyDescent="0.25">
      <c r="B45" s="28"/>
    </row>
    <row r="46" spans="1:8" x14ac:dyDescent="0.25">
      <c r="B46" s="30"/>
    </row>
    <row r="47" spans="1:8" x14ac:dyDescent="0.25">
      <c r="B47" s="30"/>
    </row>
    <row r="48" spans="1:8" x14ac:dyDescent="0.25">
      <c r="B48" s="30"/>
    </row>
    <row r="49" spans="2:2" x14ac:dyDescent="0.25">
      <c r="B49" s="30"/>
    </row>
    <row r="50" spans="2:2" x14ac:dyDescent="0.25">
      <c r="B50" s="30"/>
    </row>
    <row r="51" spans="2:2" x14ac:dyDescent="0.25">
      <c r="B51" s="30"/>
    </row>
    <row r="52" spans="2:2" x14ac:dyDescent="0.25">
      <c r="B52" s="30"/>
    </row>
    <row r="53" spans="2:2" x14ac:dyDescent="0.25">
      <c r="B53" s="30"/>
    </row>
    <row r="54" spans="2:2" x14ac:dyDescent="0.25">
      <c r="B54" s="30"/>
    </row>
    <row r="55" spans="2:2" x14ac:dyDescent="0.25">
      <c r="B55" s="30"/>
    </row>
    <row r="56" spans="2:2" x14ac:dyDescent="0.25">
      <c r="B56" s="30"/>
    </row>
    <row r="57" spans="2:2" x14ac:dyDescent="0.25">
      <c r="B57" s="30"/>
    </row>
    <row r="58" spans="2:2" x14ac:dyDescent="0.25">
      <c r="B58" s="30"/>
    </row>
    <row r="59" spans="2:2" x14ac:dyDescent="0.25">
      <c r="B59" s="30"/>
    </row>
    <row r="60" spans="2:2" x14ac:dyDescent="0.25">
      <c r="B60" s="30"/>
    </row>
    <row r="61" spans="2:2" x14ac:dyDescent="0.25">
      <c r="B61" s="30"/>
    </row>
  </sheetData>
  <phoneticPr fontId="16" type="noConversion"/>
  <pageMargins left="0.23622047244094491" right="0.23622047244094491" top="0.70866141732283472" bottom="0.70866141732283472" header="0.43307086614173229" footer="0.51181102362204722"/>
  <pageSetup paperSize="9" orientation="portrait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Záradék</vt:lpstr>
      <vt:lpstr>Összesítő</vt:lpstr>
      <vt:lpstr>Borostyán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Gulyás András</cp:lastModifiedBy>
  <cp:revision>50</cp:revision>
  <cp:lastPrinted>2026-07-07T13:51:23Z</cp:lastPrinted>
  <dcterms:created xsi:type="dcterms:W3CDTF">2020-06-25T12:57:40Z</dcterms:created>
  <dcterms:modified xsi:type="dcterms:W3CDTF">2026-07-07T14:09:36Z</dcterms:modified>
  <dc:language>hu-HU</dc:language>
</cp:coreProperties>
</file>